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rzysiek\Rok 2020\7013 Inwestycje\2020\7 Piotrkowo\Na BIP\"/>
    </mc:Choice>
  </mc:AlternateContent>
  <bookViews>
    <workbookView xWindow="0" yWindow="0" windowWidth="28800" windowHeight="11835"/>
  </bookViews>
  <sheets>
    <sheet name="roboty" sheetId="4" r:id="rId1"/>
  </sheets>
  <definedNames>
    <definedName name="_xlnm.Print_Area" localSheetId="0">roboty!$B$1:$G$34</definedName>
  </definedNames>
  <calcPr calcId="152511"/>
</workbook>
</file>

<file path=xl/calcChain.xml><?xml version="1.0" encoding="utf-8"?>
<calcChain xmlns="http://schemas.openxmlformats.org/spreadsheetml/2006/main">
  <c r="B11" i="4" l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4" i="4" s="1"/>
  <c r="B25" i="4" s="1"/>
  <c r="B26" i="4" s="1"/>
  <c r="B27" i="4" s="1"/>
  <c r="B28" i="4" s="1"/>
  <c r="B29" i="4" s="1"/>
  <c r="G29" i="4"/>
  <c r="G19" i="4"/>
  <c r="G18" i="4"/>
  <c r="G20" i="4"/>
  <c r="E28" i="4"/>
  <c r="G28" i="4" s="1"/>
  <c r="E24" i="4"/>
  <c r="G24" i="4" s="1"/>
  <c r="E25" i="4"/>
  <c r="G25" i="4" s="1"/>
  <c r="G26" i="4"/>
  <c r="G27" i="4"/>
  <c r="G21" i="4"/>
  <c r="G22" i="4"/>
  <c r="G17" i="4"/>
  <c r="E16" i="4"/>
  <c r="G16" i="4" s="1"/>
  <c r="E14" i="4"/>
  <c r="G14" i="4" s="1"/>
  <c r="E13" i="4"/>
  <c r="G13" i="4" s="1"/>
  <c r="G12" i="4"/>
  <c r="G11" i="4"/>
  <c r="E15" i="4" l="1"/>
  <c r="G15" i="4" s="1"/>
  <c r="G10" i="4" l="1"/>
  <c r="G30" i="4" l="1"/>
  <c r="G31" i="4" l="1"/>
  <c r="G32" i="4" s="1"/>
</calcChain>
</file>

<file path=xl/sharedStrings.xml><?xml version="1.0" encoding="utf-8"?>
<sst xmlns="http://schemas.openxmlformats.org/spreadsheetml/2006/main" count="56" uniqueCount="45">
  <si>
    <t>Lp.</t>
  </si>
  <si>
    <t>Wartość</t>
  </si>
  <si>
    <t>Wartość kosztorysowa robót bez podatku VAT</t>
  </si>
  <si>
    <t>Ogółem wartość kosztorysowa robót</t>
  </si>
  <si>
    <t>Opis</t>
  </si>
  <si>
    <t>Jedn. miary</t>
  </si>
  <si>
    <t>Ilość</t>
  </si>
  <si>
    <t>Cena</t>
  </si>
  <si>
    <t>zł</t>
  </si>
  <si>
    <t>Roboty pomiarowe - pkt. główne, repery, geodeta, powykonawczy</t>
  </si>
  <si>
    <t>m2</t>
  </si>
  <si>
    <t>m3</t>
  </si>
  <si>
    <t>m</t>
  </si>
  <si>
    <t>Mechaniczne profilowanie i zagęszczenie podłoża pod warstwy konstrukcyjne nawierzchni w gruncie kat. I-IV</t>
  </si>
  <si>
    <t>Warstwy odsączającej w korycie lub na całej szer.drogi z mechanicznym zagęszczeniem - grub.warstwy po zag. 20 cm</t>
  </si>
  <si>
    <t>Podatek VAT (23%)</t>
  </si>
  <si>
    <t>kpl</t>
  </si>
  <si>
    <t>Krawężniki betonowe wtopione o wymiarach 15x22 cm na podsypce cementowo-piaskowej 1:4</t>
  </si>
  <si>
    <t>(4 x 5)</t>
  </si>
  <si>
    <t>Nawierzchnie z kostki betonowej grub. 8 cm na podsypce piaskowej 100% szara z regulacją urządzeń podziemnych (jezdnia)</t>
  </si>
  <si>
    <t xml:space="preserve">Słownie: </t>
  </si>
  <si>
    <t>Przebudowa placu szkoła podstawowa w Piotrkowie</t>
  </si>
  <si>
    <t>Plac Szkoła</t>
  </si>
  <si>
    <t>Podbudowa z mieszanki związanej cementem C5/6 - grubość podbudowy po zagęszczeniu 15 cm cm wraz z pielęgnacją betonu (Plac)</t>
  </si>
  <si>
    <t>Roboty ziemne wykon.koparkami w gr.kat.III z transp.urobku samochod.samowyładowczymi - wywóz pozostałej ziemi z wykopów (miejsce wywozu wskaże inwestor)</t>
  </si>
  <si>
    <t>Mechaniczne korytowanie gł. 40 cm pod warstwy konstrukcyjne jezdni  w gruncie kat. I-IV z wywozem nadmiaru gruntu na miejsce wskazane przez inwestora (jezdnia)</t>
  </si>
  <si>
    <t>Mechaniczne korytowanie gł. 30 cm pod warstwy konstrukcyjne jezdni  w gruncie kat. I-IV z wywozem nadmiaru gruntu na miejsce wskazane przez inwestora (plac)</t>
  </si>
  <si>
    <t>M</t>
  </si>
  <si>
    <t>M2</t>
  </si>
  <si>
    <t>M3</t>
  </si>
  <si>
    <t>MB</t>
  </si>
  <si>
    <t>Obrzeża betonowe o wymiarach 30x8 cm na podsypce piaskowej z wypełnieniem spoin piaskiem (plac)</t>
  </si>
  <si>
    <t>Nawierzchnie z kostki betonowej grub. 6 cm na podsypce piaskowej 100% kolor z regulacją urządzeń podziemnych (plac)</t>
  </si>
  <si>
    <t>Montaż wpustów ulicznych śr. 500mm głębok. 1,5 m z płytą denną i pierścieniem odciążającym z wykonaniem wykopu i zasypaniem gruntem zagęszczalnym po montażu studni wraz z zageszczeniem nasypu</t>
  </si>
  <si>
    <t>szt</t>
  </si>
  <si>
    <t>Kanalizacja deszczowa</t>
  </si>
  <si>
    <t>Wykop oraz przekopy wykonane na odkład w gruncie kat. III</t>
  </si>
  <si>
    <t>Kanały rurowe- podłoża z materiałów sypkich o grub. 20 cm</t>
  </si>
  <si>
    <t xml:space="preserve">Zasypanie wykopów lniowych o ścianach pionowych głębokości do 3.0 m u szerokości 0,8-1,5 m kat. III -IV </t>
  </si>
  <si>
    <t>Zagęszczenie zasypu wykopu zagęszczarkami ; grunt sypkie kat. I-III</t>
  </si>
  <si>
    <t>Podłączenie istalacji do sieci - przykanaliki o śr. 120 mm</t>
  </si>
  <si>
    <t>Podbudowa z mieszanki związanej cementem C5/6 - grubość podbudowy po zagęszczeniu 20 cm cm wraz z pielęgnacją betonu (Plac)</t>
  </si>
  <si>
    <t>Ława betonowa C8/10 z oporem pod krawężniki i obrzeża (35,5+ 29)</t>
  </si>
  <si>
    <t>Susz …...2020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</si>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</sst>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9">
    <font>
      <sz val="11"/>
      <color theme="1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i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1"/>
      <name val="Czcionka tekstu podstawowego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4" fontId="0" fillId="0" borderId="0" xfId="0" applyNumberFormat="1"/>
    <xf numFmtId="0" fontId="0" fillId="0" borderId="0" xfId="0" applyFont="1"/>
    <xf numFmtId="2" fontId="0" fillId="0" borderId="0" xfId="0" applyNumberFormat="1"/>
    <xf numFmtId="0" fontId="1" fillId="0" borderId="0" xfId="0" applyFont="1" applyAlignment="1">
      <alignment horizontal="left" vertical="center"/>
    </xf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/>
    <xf numFmtId="2" fontId="1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4" fontId="3" fillId="0" borderId="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2" fontId="1" fillId="2" borderId="14" xfId="0" applyNumberFormat="1" applyFont="1" applyFill="1" applyBorder="1" applyAlignment="1">
      <alignment vertical="center"/>
    </xf>
    <xf numFmtId="43" fontId="5" fillId="0" borderId="0" xfId="1" applyFont="1"/>
    <xf numFmtId="43" fontId="0" fillId="0" borderId="0" xfId="1" applyFont="1"/>
    <xf numFmtId="43" fontId="1" fillId="2" borderId="14" xfId="1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43" fontId="3" fillId="2" borderId="14" xfId="1" applyFont="1" applyFill="1" applyBorder="1" applyAlignment="1">
      <alignment vertical="center" wrapText="1"/>
    </xf>
    <xf numFmtId="4" fontId="3" fillId="2" borderId="14" xfId="0" applyNumberFormat="1" applyFont="1" applyFill="1" applyBorder="1" applyAlignment="1">
      <alignment vertical="center" wrapText="1"/>
    </xf>
    <xf numFmtId="2" fontId="3" fillId="2" borderId="14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/>
    <xf numFmtId="0" fontId="6" fillId="2" borderId="14" xfId="0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2" borderId="1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right" vertical="center" wrapText="1"/>
    </xf>
    <xf numFmtId="43" fontId="8" fillId="2" borderId="14" xfId="1" applyFont="1" applyFill="1" applyBorder="1" applyAlignment="1">
      <alignment horizontal="right" vertical="center" wrapText="1"/>
    </xf>
    <xf numFmtId="4" fontId="8" fillId="2" borderId="14" xfId="0" applyNumberFormat="1" applyFont="1" applyFill="1" applyBorder="1" applyAlignment="1">
      <alignment horizontal="right" vertical="center" wrapText="1"/>
    </xf>
    <xf numFmtId="4" fontId="1" fillId="2" borderId="14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4"/>
  <sheetViews>
    <sheetView tabSelected="1" topLeftCell="B1" zoomScale="85" zoomScaleNormal="85" workbookViewId="0">
      <selection activeCell="B4" sqref="B4:G4"/>
    </sheetView>
  </sheetViews>
  <sheetFormatPr defaultRowHeight="14.25"/>
  <cols>
    <col min="2" max="2" width="8.75" customWidth="1"/>
    <col min="3" max="3" width="63.75" customWidth="1"/>
    <col min="4" max="4" width="11.75" style="1" customWidth="1"/>
    <col min="5" max="5" width="11.875" style="3" customWidth="1"/>
    <col min="6" max="6" width="14.625" style="3" bestFit="1" customWidth="1"/>
    <col min="7" max="7" width="13.375" style="3" customWidth="1"/>
    <col min="11" max="11" width="13.75" bestFit="1" customWidth="1"/>
    <col min="12" max="12" width="9.5" bestFit="1" customWidth="1"/>
    <col min="14" max="14" width="12" bestFit="1" customWidth="1"/>
  </cols>
  <sheetData>
    <row r="1" spans="2:11" ht="20.100000000000001" customHeight="1">
      <c r="B1" s="4"/>
      <c r="C1" s="5"/>
      <c r="D1" s="6"/>
      <c r="E1" s="7"/>
      <c r="F1" s="45" t="s">
        <v>43</v>
      </c>
      <c r="G1" s="45"/>
    </row>
    <row r="2" spans="2:11" ht="20.100000000000001" customHeight="1">
      <c r="B2" s="5"/>
      <c r="C2" s="5"/>
      <c r="D2" s="6"/>
      <c r="E2" s="7"/>
      <c r="F2" s="7"/>
      <c r="G2" s="8"/>
    </row>
    <row r="3" spans="2:11" s="12" customFormat="1" ht="30" customHeight="1">
      <c r="B3" s="51" t="s">
        <v>44</v>
      </c>
      <c r="C3" s="52"/>
      <c r="D3" s="52"/>
      <c r="E3" s="52"/>
      <c r="F3" s="52"/>
      <c r="G3" s="53"/>
    </row>
    <row r="4" spans="2:11" s="12" customFormat="1" ht="30" customHeight="1">
      <c r="B4" s="51" t="s">
        <v>21</v>
      </c>
      <c r="C4" s="52"/>
      <c r="D4" s="52"/>
      <c r="E4" s="52"/>
      <c r="F4" s="52"/>
      <c r="G4" s="53"/>
    </row>
    <row r="5" spans="2:11" ht="15.75">
      <c r="B5" s="49" t="s">
        <v>0</v>
      </c>
      <c r="C5" s="49" t="s">
        <v>4</v>
      </c>
      <c r="D5" s="49" t="s">
        <v>5</v>
      </c>
      <c r="E5" s="54" t="s">
        <v>6</v>
      </c>
      <c r="F5" s="9" t="s">
        <v>7</v>
      </c>
      <c r="G5" s="9" t="s">
        <v>1</v>
      </c>
    </row>
    <row r="6" spans="2:11" ht="15.75">
      <c r="B6" s="49"/>
      <c r="C6" s="49"/>
      <c r="D6" s="49"/>
      <c r="E6" s="54"/>
      <c r="F6" s="9" t="s">
        <v>8</v>
      </c>
      <c r="G6" s="9" t="s">
        <v>8</v>
      </c>
    </row>
    <row r="7" spans="2:11" ht="15.75">
      <c r="B7" s="50"/>
      <c r="C7" s="50"/>
      <c r="D7" s="50"/>
      <c r="E7" s="55"/>
      <c r="F7" s="14"/>
      <c r="G7" s="10" t="s">
        <v>18</v>
      </c>
    </row>
    <row r="8" spans="2:11" ht="20.100000000000001" customHeight="1">
      <c r="B8" s="17">
        <v>1</v>
      </c>
      <c r="C8" s="17">
        <v>2</v>
      </c>
      <c r="D8" s="17">
        <v>3</v>
      </c>
      <c r="E8" s="18">
        <v>4</v>
      </c>
      <c r="F8" s="18">
        <v>5</v>
      </c>
      <c r="G8" s="18">
        <v>6</v>
      </c>
      <c r="J8" s="30"/>
    </row>
    <row r="9" spans="2:11" ht="20.100000000000001" customHeight="1">
      <c r="B9" s="31"/>
      <c r="C9" s="31" t="s">
        <v>22</v>
      </c>
      <c r="D9" s="31"/>
      <c r="E9" s="32"/>
      <c r="F9" s="32"/>
      <c r="G9" s="32"/>
      <c r="J9" s="30"/>
    </row>
    <row r="10" spans="2:11" s="36" customFormat="1" ht="15.75">
      <c r="B10" s="35">
        <v>1</v>
      </c>
      <c r="C10" s="37" t="s">
        <v>9</v>
      </c>
      <c r="D10" s="38" t="s">
        <v>16</v>
      </c>
      <c r="E10" s="39">
        <v>1</v>
      </c>
      <c r="F10" s="40"/>
      <c r="G10" s="41">
        <f>E10*F10</f>
        <v>0</v>
      </c>
    </row>
    <row r="11" spans="2:11" ht="45">
      <c r="B11" s="26">
        <f>B10+1</f>
        <v>2</v>
      </c>
      <c r="C11" s="21" t="s">
        <v>25</v>
      </c>
      <c r="D11" s="20" t="s">
        <v>10</v>
      </c>
      <c r="E11" s="22">
        <v>84</v>
      </c>
      <c r="F11" s="25"/>
      <c r="G11" s="42">
        <f t="shared" ref="G11:G28" si="0">E11*F11</f>
        <v>0</v>
      </c>
      <c r="K11" s="3"/>
    </row>
    <row r="12" spans="2:11" ht="45">
      <c r="B12" s="26">
        <f t="shared" ref="B12:B22" si="1">B11+1</f>
        <v>3</v>
      </c>
      <c r="C12" s="21" t="s">
        <v>26</v>
      </c>
      <c r="D12" s="20" t="s">
        <v>10</v>
      </c>
      <c r="E12" s="22">
        <v>96</v>
      </c>
      <c r="F12" s="25"/>
      <c r="G12" s="42">
        <f t="shared" ref="G12" si="2">E12*F12</f>
        <v>0</v>
      </c>
    </row>
    <row r="13" spans="2:11" ht="45">
      <c r="B13" s="26">
        <f t="shared" si="1"/>
        <v>4</v>
      </c>
      <c r="C13" s="21" t="s">
        <v>24</v>
      </c>
      <c r="D13" s="20" t="s">
        <v>11</v>
      </c>
      <c r="E13" s="22">
        <f>(96*0.3)+84*0.4</f>
        <v>62.4</v>
      </c>
      <c r="F13" s="25"/>
      <c r="G13" s="42">
        <f t="shared" si="0"/>
        <v>0</v>
      </c>
    </row>
    <row r="14" spans="2:11" ht="30">
      <c r="B14" s="26">
        <f t="shared" si="1"/>
        <v>5</v>
      </c>
      <c r="C14" s="21" t="s">
        <v>13</v>
      </c>
      <c r="D14" s="20" t="s">
        <v>10</v>
      </c>
      <c r="E14" s="22">
        <f>E11+E12</f>
        <v>180</v>
      </c>
      <c r="F14" s="25"/>
      <c r="G14" s="42">
        <f t="shared" si="0"/>
        <v>0</v>
      </c>
    </row>
    <row r="15" spans="2:11" ht="30">
      <c r="B15" s="26">
        <f t="shared" si="1"/>
        <v>6</v>
      </c>
      <c r="C15" s="21" t="s">
        <v>14</v>
      </c>
      <c r="D15" s="20" t="s">
        <v>28</v>
      </c>
      <c r="E15" s="22">
        <f>E14</f>
        <v>180</v>
      </c>
      <c r="F15" s="25"/>
      <c r="G15" s="42">
        <f t="shared" si="0"/>
        <v>0</v>
      </c>
    </row>
    <row r="16" spans="2:11" ht="15.75">
      <c r="B16" s="26">
        <f t="shared" si="1"/>
        <v>7</v>
      </c>
      <c r="C16" s="21" t="s">
        <v>42</v>
      </c>
      <c r="D16" s="20" t="s">
        <v>29</v>
      </c>
      <c r="E16" s="22">
        <f>(35.5+29)*0.041</f>
        <v>2.6445000000000003</v>
      </c>
      <c r="F16" s="25"/>
      <c r="G16" s="42">
        <f t="shared" si="0"/>
        <v>0</v>
      </c>
    </row>
    <row r="17" spans="2:14" ht="30">
      <c r="B17" s="26">
        <f t="shared" si="1"/>
        <v>8</v>
      </c>
      <c r="C17" s="21" t="s">
        <v>17</v>
      </c>
      <c r="D17" s="20" t="s">
        <v>27</v>
      </c>
      <c r="E17" s="22">
        <v>35.5</v>
      </c>
      <c r="F17" s="25"/>
      <c r="G17" s="42">
        <f t="shared" si="0"/>
        <v>0</v>
      </c>
    </row>
    <row r="18" spans="2:14" ht="30">
      <c r="B18" s="26">
        <f t="shared" si="1"/>
        <v>9</v>
      </c>
      <c r="C18" s="21" t="s">
        <v>31</v>
      </c>
      <c r="D18" s="20" t="s">
        <v>30</v>
      </c>
      <c r="E18" s="22">
        <v>29</v>
      </c>
      <c r="F18" s="25"/>
      <c r="G18" s="42">
        <f t="shared" si="0"/>
        <v>0</v>
      </c>
    </row>
    <row r="19" spans="2:14" ht="45">
      <c r="B19" s="26">
        <f t="shared" si="1"/>
        <v>10</v>
      </c>
      <c r="C19" s="21" t="s">
        <v>41</v>
      </c>
      <c r="D19" s="20" t="s">
        <v>28</v>
      </c>
      <c r="E19" s="22">
        <v>84</v>
      </c>
      <c r="F19" s="25"/>
      <c r="G19" s="42">
        <f t="shared" si="0"/>
        <v>0</v>
      </c>
    </row>
    <row r="20" spans="2:14" ht="45">
      <c r="B20" s="26">
        <f t="shared" si="1"/>
        <v>11</v>
      </c>
      <c r="C20" s="21" t="s">
        <v>23</v>
      </c>
      <c r="D20" s="20" t="s">
        <v>28</v>
      </c>
      <c r="E20" s="22">
        <v>96</v>
      </c>
      <c r="F20" s="25"/>
      <c r="G20" s="42">
        <f t="shared" ref="G20" si="3">E20*F20</f>
        <v>0</v>
      </c>
    </row>
    <row r="21" spans="2:14" ht="30">
      <c r="B21" s="26">
        <f t="shared" si="1"/>
        <v>12</v>
      </c>
      <c r="C21" s="21" t="s">
        <v>19</v>
      </c>
      <c r="D21" s="20" t="s">
        <v>10</v>
      </c>
      <c r="E21" s="22">
        <v>84</v>
      </c>
      <c r="F21" s="25"/>
      <c r="G21" s="42">
        <f t="shared" si="0"/>
        <v>0</v>
      </c>
    </row>
    <row r="22" spans="2:14" ht="30">
      <c r="B22" s="26">
        <f t="shared" si="1"/>
        <v>13</v>
      </c>
      <c r="C22" s="21" t="s">
        <v>32</v>
      </c>
      <c r="D22" s="20" t="s">
        <v>10</v>
      </c>
      <c r="E22" s="22">
        <v>96</v>
      </c>
      <c r="F22" s="25"/>
      <c r="G22" s="42">
        <f t="shared" si="0"/>
        <v>0</v>
      </c>
    </row>
    <row r="23" spans="2:14" ht="15.75">
      <c r="B23" s="20"/>
      <c r="C23" s="59" t="s">
        <v>35</v>
      </c>
      <c r="D23" s="60"/>
      <c r="E23" s="29"/>
      <c r="F23" s="27"/>
      <c r="G23" s="28"/>
    </row>
    <row r="24" spans="2:14" ht="15">
      <c r="B24" s="20">
        <f>B22+1</f>
        <v>14</v>
      </c>
      <c r="C24" s="44" t="s">
        <v>36</v>
      </c>
      <c r="D24" s="43" t="s">
        <v>11</v>
      </c>
      <c r="E24" s="22">
        <f>(1*2)*2+(1*1.5)*15</f>
        <v>26.5</v>
      </c>
      <c r="F24" s="25"/>
      <c r="G24" s="42">
        <f t="shared" si="0"/>
        <v>0</v>
      </c>
    </row>
    <row r="25" spans="2:14" ht="15">
      <c r="B25" s="20">
        <f>B24+1</f>
        <v>15</v>
      </c>
      <c r="C25" s="44" t="s">
        <v>37</v>
      </c>
      <c r="D25" s="43" t="s">
        <v>10</v>
      </c>
      <c r="E25" s="22">
        <f>15*0.5</f>
        <v>7.5</v>
      </c>
      <c r="F25" s="25"/>
      <c r="G25" s="42">
        <f t="shared" si="0"/>
        <v>0</v>
      </c>
    </row>
    <row r="26" spans="2:14" s="33" customFormat="1" ht="60">
      <c r="B26" s="20">
        <f t="shared" ref="B26:B29" si="4">B25+1</f>
        <v>16</v>
      </c>
      <c r="C26" s="21" t="s">
        <v>33</v>
      </c>
      <c r="D26" s="20" t="s">
        <v>34</v>
      </c>
      <c r="E26" s="22">
        <v>2</v>
      </c>
      <c r="F26" s="25"/>
      <c r="G26" s="42">
        <f t="shared" si="0"/>
        <v>0</v>
      </c>
      <c r="I26" s="34"/>
    </row>
    <row r="27" spans="2:14" ht="15">
      <c r="B27" s="20">
        <f t="shared" si="4"/>
        <v>17</v>
      </c>
      <c r="C27" s="21" t="s">
        <v>40</v>
      </c>
      <c r="D27" s="20" t="s">
        <v>12</v>
      </c>
      <c r="E27" s="22">
        <v>15</v>
      </c>
      <c r="F27" s="25"/>
      <c r="G27" s="42">
        <f t="shared" si="0"/>
        <v>0</v>
      </c>
    </row>
    <row r="28" spans="2:14" ht="30">
      <c r="B28" s="20">
        <f t="shared" si="4"/>
        <v>18</v>
      </c>
      <c r="C28" s="21" t="s">
        <v>38</v>
      </c>
      <c r="D28" s="20" t="s">
        <v>11</v>
      </c>
      <c r="E28" s="22">
        <f>(1*1)*15</f>
        <v>15</v>
      </c>
      <c r="F28" s="25"/>
      <c r="G28" s="42">
        <f t="shared" si="0"/>
        <v>0</v>
      </c>
    </row>
    <row r="29" spans="2:14" ht="15">
      <c r="B29" s="20">
        <f t="shared" si="4"/>
        <v>19</v>
      </c>
      <c r="C29" s="21" t="s">
        <v>39</v>
      </c>
      <c r="D29" s="20" t="s">
        <v>11</v>
      </c>
      <c r="E29" s="22">
        <v>15</v>
      </c>
      <c r="F29" s="25"/>
      <c r="G29" s="42">
        <f t="shared" ref="G29" si="5">E29*F29</f>
        <v>0</v>
      </c>
    </row>
    <row r="30" spans="2:14" ht="36" customHeight="1">
      <c r="B30" s="56" t="s">
        <v>2</v>
      </c>
      <c r="C30" s="57"/>
      <c r="D30" s="57"/>
      <c r="E30" s="57"/>
      <c r="F30" s="58"/>
      <c r="G30" s="19">
        <f>SUM(G10:G29)</f>
        <v>0</v>
      </c>
      <c r="N30" s="23"/>
    </row>
    <row r="31" spans="2:14" ht="24.95" customHeight="1">
      <c r="B31" s="46" t="s">
        <v>15</v>
      </c>
      <c r="C31" s="47"/>
      <c r="D31" s="47"/>
      <c r="E31" s="47"/>
      <c r="F31" s="48"/>
      <c r="G31" s="16">
        <f>G30*23%</f>
        <v>0</v>
      </c>
      <c r="N31" s="24"/>
    </row>
    <row r="32" spans="2:14" ht="24.95" customHeight="1">
      <c r="B32" s="46" t="s">
        <v>3</v>
      </c>
      <c r="C32" s="47"/>
      <c r="D32" s="47"/>
      <c r="E32" s="47"/>
      <c r="F32" s="48"/>
      <c r="G32" s="16">
        <f>SUM(G30:G31)</f>
        <v>0</v>
      </c>
      <c r="N32" s="24"/>
    </row>
    <row r="33" spans="2:14" ht="24.95" customHeight="1">
      <c r="B33" s="13"/>
      <c r="C33" s="13"/>
      <c r="D33" s="13"/>
      <c r="E33" s="15"/>
      <c r="F33" s="15"/>
      <c r="G33" s="15"/>
      <c r="N33" s="24"/>
    </row>
    <row r="34" spans="2:14" s="2" customFormat="1" ht="24.95" customHeight="1">
      <c r="B34" s="11" t="s">
        <v>20</v>
      </c>
      <c r="C34" s="13"/>
      <c r="D34" s="13"/>
      <c r="E34" s="15"/>
      <c r="F34" s="15"/>
      <c r="G34" s="15"/>
      <c r="N34" s="24"/>
    </row>
  </sheetData>
  <mergeCells count="11">
    <mergeCell ref="F1:G1"/>
    <mergeCell ref="B32:F32"/>
    <mergeCell ref="B5:B7"/>
    <mergeCell ref="C5:C7"/>
    <mergeCell ref="D5:D7"/>
    <mergeCell ref="B3:G3"/>
    <mergeCell ref="B4:G4"/>
    <mergeCell ref="E5:E7"/>
    <mergeCell ref="B30:F30"/>
    <mergeCell ref="B31:F31"/>
    <mergeCell ref="C23:D23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roboty</vt:lpstr>
      <vt:lpstr>roboty!Obszar_wydruku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Twoja nazwa użytkownika</dc:creator>
  <cp:lastModifiedBy>lenkrz</cp:lastModifiedBy>
  <cp:lastPrinted>2018-10-17T06:08:37Z</cp:lastPrinted>
  <dcterms:created xsi:type="dcterms:W3CDTF">2009-06-19T06:11:13Z</dcterms:created>
  <dcterms:modified xsi:type="dcterms:W3CDTF">2020-10-28T08:54:08Z</dcterms:modified>
</cp:coreProperties>
</file>